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2" windowWidth="12156" windowHeight="12840" tabRatio="855" activeTab="1"/>
  </bookViews>
  <sheets>
    <sheet name="Тарифы АПП" sheetId="1" r:id="rId1"/>
    <sheet name=" Исслед_" sheetId="2" r:id="rId2"/>
    <sheet name="отд.тарифы" sheetId="7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>#REF!</definedName>
    <definedName name="блок" localSheetId="2">'[2]1D_Gorin'!#REF!</definedName>
    <definedName name="блок">'[2]1D_Gorin'!#REF!</definedName>
    <definedName name="_xlnm.Print_Titles" localSheetId="1">' Исслед_'!$5:$6</definedName>
    <definedName name="_xlnm.Print_Titles" localSheetId="0">'Тарифы АПП'!$6:$7</definedName>
    <definedName name="_xlnm.Print_Area" localSheetId="1">' Исслед_'!$A$1:$G$54</definedName>
    <definedName name="_xlnm.Print_Area" localSheetId="2">отд.тарифы!$A$1:$F$9</definedName>
    <definedName name="_xlnm.Print_Area" localSheetId="0">'Тарифы АПП'!$A$1:$G$22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E19" i="1"/>
  <c r="D19" i="1"/>
  <c r="D7" i="2" l="1"/>
  <c r="E8" i="1"/>
  <c r="D8" i="1"/>
  <c r="A9" i="1"/>
  <c r="A10" i="1" s="1"/>
  <c r="A11" i="1" s="1"/>
  <c r="A12" i="1" s="1"/>
  <c r="A13" i="1" s="1"/>
  <c r="A14" i="1" s="1"/>
  <c r="A16" i="1" s="1"/>
  <c r="A17" i="1" s="1"/>
  <c r="A18" i="1" s="1"/>
  <c r="C16" i="1" l="1"/>
  <c r="C17" i="1" s="1"/>
  <c r="E8" i="2" l="1"/>
  <c r="D8" i="2"/>
  <c r="E7" i="2"/>
  <c r="G17" i="1" l="1"/>
  <c r="F17" i="1"/>
  <c r="E17" i="1"/>
  <c r="D17" i="1"/>
  <c r="G15" i="1" l="1"/>
  <c r="G14" i="1"/>
  <c r="G13" i="1"/>
  <c r="G12" i="1"/>
  <c r="G11" i="1"/>
  <c r="G9" i="1"/>
  <c r="G8" i="1"/>
  <c r="D55" i="2" l="1"/>
  <c r="E55" i="2"/>
  <c r="E22" i="1" l="1"/>
  <c r="D21" i="1"/>
  <c r="E21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8" i="1"/>
  <c r="E10" i="1"/>
  <c r="D10" i="1"/>
  <c r="F9" i="1"/>
  <c r="E9" i="1"/>
  <c r="D9" i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54" i="2" s="1"/>
  <c r="A55" i="2" s="1"/>
</calcChain>
</file>

<file path=xl/sharedStrings.xml><?xml version="1.0" encoding="utf-8"?>
<sst xmlns="http://schemas.openxmlformats.org/spreadsheetml/2006/main" count="200" uniqueCount="92">
  <si>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</si>
  <si>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</si>
  <si>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</si>
  <si>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</si>
  <si>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</si>
  <si>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</si>
  <si>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</si>
  <si>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Дородовый патронаж беременной, выполняемый врачом-педиатром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</si>
  <si>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</si>
  <si>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</si>
  <si>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</si>
  <si>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</si>
  <si>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</si>
  <si>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</si>
  <si>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</si>
  <si>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</si>
  <si>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</si>
  <si>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</si>
  <si>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</si>
  <si>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</si>
  <si>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</si>
  <si>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</si>
  <si>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</si>
  <si>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</si>
  <si>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</si>
  <si>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</si>
  <si>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</si>
  <si>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</si>
  <si>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</si>
  <si>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</si>
  <si>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</si>
  <si>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</si>
  <si>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</si>
  <si>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</si>
  <si>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 диагностика (доплерография)</t>
  </si>
  <si>
    <t>УЗИ-диагностика</t>
  </si>
  <si>
    <t>Ультразвуковая эндоскопия</t>
  </si>
  <si>
    <t>Флюорография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</si>
  <si>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</si>
  <si>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</si>
  <si>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</si>
  <si>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</si>
  <si>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</si>
  <si>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</si>
  <si>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</si>
  <si>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</si>
  <si>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</si>
  <si>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</si>
  <si>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</si>
  <si>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</si>
  <si>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</si>
  <si>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</si>
  <si>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</si>
  <si>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</si>
  <si>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руб.</t>
  </si>
  <si>
    <t>Виды диагностических услуг</t>
  </si>
  <si>
    <t>Тарифы по диагностическим услугам</t>
  </si>
  <si>
    <t>Тарифы на медицинские услуги при оказании амбулаторно-поликлинической помощи</t>
  </si>
  <si>
    <t>Наименование</t>
  </si>
  <si>
    <t xml:space="preserve">Тарифы на оплату единицы объема амбулаторной помощи </t>
  </si>
  <si>
    <t>Посещения, выполненные выездной бригадой "Теплохода здоровья"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</si>
  <si>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</si>
  <si>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</si>
  <si>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</si>
  <si>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</si>
  <si>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</si>
  <si>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с профилактической целью</t>
  </si>
  <si>
    <t>Посещение в связи с оказанием неотложной медицинской помощи</t>
  </si>
  <si>
    <t>Обращение в связи с заболеванием</t>
  </si>
  <si>
    <t>Позитронно-эмиссионная компьютерная томография</t>
  </si>
  <si>
    <t>Магнитно-резонансная томография</t>
  </si>
  <si>
    <t>Магнитно-резонансная томография с контрастным исследованием</t>
  </si>
  <si>
    <t xml:space="preserve">Тарифы на отдельные медицинские услуги </t>
  </si>
  <si>
    <t xml:space="preserve">Таблица № 1 
к Приложению № 5
</t>
  </si>
  <si>
    <t>Выезд реанимационной бригады перинатальных центров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</si>
  <si>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</si>
  <si>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</si>
  <si>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>посещение с профилактической целью</t>
  </si>
  <si>
    <t>обращение в связи с заболеванием</t>
  </si>
  <si>
    <t>Амбулаторно-поликлиническая помощь в консультативно-диагностических центрах:</t>
  </si>
  <si>
    <t>тариф за законченный случай лечения в медицинских организациях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</si>
  <si>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</si>
  <si>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</si>
  <si>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</si>
  <si>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</si>
  <si>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Посещения, выполненные мобильными выездными бригадами (выезды в районы края), посещения, выполненные выездной бригадой ПКДЦ "Терапевт Матвей Мудров"</t>
  </si>
  <si>
    <t xml:space="preserve">Таблица № 2                                           к Приложению № 5 </t>
  </si>
  <si>
    <t xml:space="preserve">Таблица № 3 
к Приложению № 5
</t>
  </si>
  <si>
    <t xml:space="preserve">Приложение № 5
к Соглашению о тарифах                      на оплату медицинской помощи       по обязательному медицинскому страхованию на территории Хабаровского края на 2018 год
</t>
  </si>
  <si>
    <t>Прижизненные гистологические исследования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</si>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</sst>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6" fillId="0" borderId="0" xfId="8" applyFont="1" applyFill="1" applyBorder="1" applyAlignment="1">
      <alignment wrapText="1"/>
    </xf>
    <xf numFmtId="0" fontId="7" fillId="0" borderId="0" xfId="3" applyFont="1" applyFill="1" applyAlignment="1">
      <alignment horizontal="left" vertical="top" wrapText="1"/>
    </xf>
    <xf numFmtId="0" fontId="8" fillId="0" borderId="1" xfId="3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 wrapText="1"/>
    </xf>
    <xf numFmtId="9" fontId="7" fillId="0" borderId="0" xfId="2" applyFont="1" applyFill="1" applyAlignment="1">
      <alignment horizontal="left" vertical="top" wrapText="1"/>
    </xf>
    <xf numFmtId="0" fontId="7" fillId="0" borderId="0" xfId="3" applyFont="1" applyFill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10" fillId="0" borderId="0" xfId="3" applyFont="1" applyFill="1" applyAlignment="1">
      <alignment horizontal="left" vertical="top" wrapText="1"/>
    </xf>
    <xf numFmtId="0" fontId="9" fillId="0" borderId="0" xfId="1" applyFont="1" applyFill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9" fontId="9" fillId="0" borderId="1" xfId="2" applyFont="1" applyFill="1" applyBorder="1" applyAlignment="1">
      <alignment horizontal="left" vertical="center" wrapText="1"/>
    </xf>
    <xf numFmtId="0" fontId="7" fillId="0" borderId="0" xfId="3" applyFont="1" applyFill="1" applyAlignment="1">
      <alignment horizontal="right" wrapText="1"/>
    </xf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 wrapText="1"/>
    </xf>
    <xf numFmtId="0" fontId="11" fillId="0" borderId="0" xfId="3" applyFont="1" applyFill="1" applyAlignment="1">
      <alignment horizontal="right" wrapText="1"/>
    </xf>
    <xf numFmtId="165" fontId="13" fillId="0" borderId="11" xfId="1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wrapText="1"/>
    </xf>
    <xf numFmtId="9" fontId="11" fillId="0" borderId="0" xfId="2" applyFont="1" applyFill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3" fillId="0" borderId="0" xfId="8" applyFont="1" applyFill="1" applyBorder="1" applyAlignment="1">
      <alignment horizont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3" fillId="0" borderId="14" xfId="1" applyNumberFormat="1" applyFont="1" applyFill="1" applyBorder="1" applyAlignment="1">
      <alignment horizontal="center" vertical="center" wrapText="1"/>
    </xf>
    <xf numFmtId="4" fontId="13" fillId="0" borderId="15" xfId="1" applyNumberFormat="1" applyFont="1" applyFill="1" applyBorder="1" applyAlignment="1">
      <alignment horizontal="center" vertical="center" wrapText="1"/>
    </xf>
    <xf numFmtId="4" fontId="13" fillId="0" borderId="16" xfId="1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9" fontId="17" fillId="0" borderId="1" xfId="2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2" fillId="0" borderId="0" xfId="8" applyFont="1" applyFill="1" applyBorder="1" applyAlignment="1">
      <alignment horizontal="right" vertical="top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9" fontId="13" fillId="0" borderId="8" xfId="2" applyFont="1" applyFill="1" applyBorder="1" applyAlignment="1">
      <alignment horizontal="center" vertical="center" wrapText="1"/>
    </xf>
    <xf numFmtId="9" fontId="13" fillId="0" borderId="11" xfId="2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wrapText="1"/>
    </xf>
    <xf numFmtId="0" fontId="16" fillId="0" borderId="0" xfId="0" applyFont="1" applyFill="1" applyAlignment="1">
      <alignment horizontal="right" vertical="top" wrapText="1"/>
    </xf>
    <xf numFmtId="0" fontId="16" fillId="0" borderId="0" xfId="3" applyFont="1" applyFill="1" applyAlignment="1">
      <alignment horizontal="right" vertical="top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3" xfId="3" applyNumberFormat="1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0" fontId="16" fillId="0" borderId="0" xfId="0" applyFont="1" applyAlignment="1">
      <alignment horizontal="right" vertical="top" wrapText="1"/>
    </xf>
    <xf numFmtId="0" fontId="8" fillId="0" borderId="0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</cellXfs>
  <cellStyles count="48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2"/>
  <sheetViews>
    <sheetView zoomScale="115" zoomScaleNormal="115" zoomScaleSheetLayoutView="100" workbookViewId="0">
      <pane xSplit="2" ySplit="7" topLeftCell="C20" activePane="bottomRight" state="frozen"/>
      <selection pane="topRight" activeCell="C1" sqref="C1"/>
      <selection pane="bottomLeft" activeCell="A9" sqref="A9"/>
      <selection pane="bottomRight" activeCell="B21" sqref="B21"/>
    </sheetView>
  </sheetViews>
  <sheetFormatPr defaultColWidth="9.109375" defaultRowHeight="18" x14ac:dyDescent="0.3"/>
  <cols>
    <col min="1" max="1" width="3.5546875" style="10" customWidth="1"/>
    <col min="2" max="2" width="42.109375" style="10" customWidth="1"/>
    <col min="3" max="4" width="12.44140625" style="10" customWidth="1"/>
    <col min="5" max="5" width="11.44140625" style="10" customWidth="1"/>
    <col min="6" max="6" width="9.5546875" style="10" customWidth="1"/>
    <col min="7" max="7" width="10" style="10" customWidth="1"/>
    <col min="8" max="16384" width="9.109375" style="10"/>
  </cols>
  <sheetData>
    <row r="1" spans="1:7" ht="90" customHeight="1" x14ac:dyDescent="0.3">
      <c r="E1" s="44" t="s">
        <v>88</v>
      </c>
      <c r="F1" s="44"/>
      <c r="G1" s="44"/>
    </row>
    <row r="2" spans="1:7" s="8" customFormat="1" ht="17.25" customHeight="1" x14ac:dyDescent="0.35">
      <c r="A2" s="26"/>
      <c r="B2" s="52" t="s">
        <v>59</v>
      </c>
      <c r="C2" s="52"/>
      <c r="D2" s="52"/>
      <c r="E2" s="52"/>
      <c r="F2" s="52"/>
      <c r="G2" s="52"/>
    </row>
    <row r="3" spans="1:7" s="8" customFormat="1" ht="34.5" customHeight="1" x14ac:dyDescent="0.35">
      <c r="A3" s="26"/>
      <c r="B3" s="34"/>
      <c r="C3" s="34"/>
      <c r="D3" s="34"/>
      <c r="E3" s="34"/>
      <c r="F3" s="44" t="s">
        <v>73</v>
      </c>
      <c r="G3" s="44"/>
    </row>
    <row r="4" spans="1:7" s="8" customFormat="1" ht="13.5" hidden="1" customHeight="1" x14ac:dyDescent="0.35">
      <c r="A4" s="26"/>
      <c r="B4" s="26"/>
      <c r="C4" s="26"/>
      <c r="D4" s="26"/>
      <c r="E4" s="26"/>
      <c r="F4" s="26"/>
    </row>
    <row r="5" spans="1:7" s="9" customFormat="1" ht="14.25" customHeight="1" thickBot="1" x14ac:dyDescent="0.35">
      <c r="A5" s="21"/>
      <c r="B5" s="27"/>
      <c r="C5" s="28"/>
      <c r="D5" s="21"/>
      <c r="E5" s="21"/>
      <c r="F5" s="21"/>
      <c r="G5" s="22" t="s">
        <v>54</v>
      </c>
    </row>
    <row r="6" spans="1:7" ht="51" customHeight="1" x14ac:dyDescent="0.3">
      <c r="A6" s="45" t="s">
        <v>0</v>
      </c>
      <c r="B6" s="47" t="s">
        <v>58</v>
      </c>
      <c r="C6" s="49" t="s">
        <v>1</v>
      </c>
      <c r="D6" s="49" t="s">
        <v>57</v>
      </c>
      <c r="E6" s="49"/>
      <c r="F6" s="49"/>
      <c r="G6" s="51"/>
    </row>
    <row r="7" spans="1:7" ht="46.5" customHeight="1" thickBot="1" x14ac:dyDescent="0.35">
      <c r="A7" s="46"/>
      <c r="B7" s="48"/>
      <c r="C7" s="50"/>
      <c r="D7" s="23" t="s">
        <v>2</v>
      </c>
      <c r="E7" s="23" t="s">
        <v>3</v>
      </c>
      <c r="F7" s="23" t="s">
        <v>4</v>
      </c>
      <c r="G7" s="36" t="s">
        <v>5</v>
      </c>
    </row>
    <row r="8" spans="1:7" ht="31.2" x14ac:dyDescent="0.3">
      <c r="A8" s="30">
        <v>1</v>
      </c>
      <c r="B8" s="29" t="s">
        <v>63</v>
      </c>
      <c r="C8" s="24">
        <v>141.62</v>
      </c>
      <c r="D8" s="24">
        <f>ROUND(C8*1.4,2)</f>
        <v>198.27</v>
      </c>
      <c r="E8" s="24">
        <f>ROUND(C8*1.68,2)</f>
        <v>237.92</v>
      </c>
      <c r="F8" s="24">
        <f>ROUND(C8*2.23,2)</f>
        <v>315.81</v>
      </c>
      <c r="G8" s="37">
        <f>ROUND(C8*2.57,2)</f>
        <v>363.96</v>
      </c>
    </row>
    <row r="9" spans="1:7" x14ac:dyDescent="0.3">
      <c r="A9" s="32">
        <f>A8+1</f>
        <v>2</v>
      </c>
      <c r="B9" s="31" t="s">
        <v>66</v>
      </c>
      <c r="C9" s="25">
        <v>422.25</v>
      </c>
      <c r="D9" s="25">
        <f t="shared" ref="D9:D16" si="0">ROUND(C9*1.4,2)</f>
        <v>591.15</v>
      </c>
      <c r="E9" s="25">
        <f t="shared" ref="E9:E16" si="1">ROUND(C9*1.68,2)</f>
        <v>709.38</v>
      </c>
      <c r="F9" s="25">
        <f>ROUND(C9*2.23,2)</f>
        <v>941.62</v>
      </c>
      <c r="G9" s="38">
        <f>ROUND(C9*2.57,2)</f>
        <v>1085.18</v>
      </c>
    </row>
    <row r="10" spans="1:7" ht="31.2" x14ac:dyDescent="0.3">
      <c r="A10" s="32">
        <f t="shared" ref="A10:A18" si="2">A9+1</f>
        <v>3</v>
      </c>
      <c r="B10" s="31" t="s">
        <v>65</v>
      </c>
      <c r="C10" s="25">
        <v>1152.71</v>
      </c>
      <c r="D10" s="25">
        <f t="shared" si="0"/>
        <v>1613.79</v>
      </c>
      <c r="E10" s="25">
        <f t="shared" si="1"/>
        <v>1936.55</v>
      </c>
      <c r="F10" s="25" t="s">
        <v>61</v>
      </c>
      <c r="G10" s="38" t="s">
        <v>61</v>
      </c>
    </row>
    <row r="11" spans="1:7" ht="31.2" x14ac:dyDescent="0.3">
      <c r="A11" s="32">
        <f t="shared" si="2"/>
        <v>4</v>
      </c>
      <c r="B11" s="31" t="s">
        <v>64</v>
      </c>
      <c r="C11" s="25">
        <v>422.25</v>
      </c>
      <c r="D11" s="25">
        <f t="shared" si="0"/>
        <v>591.15</v>
      </c>
      <c r="E11" s="25">
        <f t="shared" si="1"/>
        <v>709.38</v>
      </c>
      <c r="F11" s="25">
        <f t="shared" ref="F11:F15" si="3">ROUND(C11*2.23,2)</f>
        <v>941.62</v>
      </c>
      <c r="G11" s="38">
        <f t="shared" ref="G11:G15" si="4">ROUND(C11*2.57,2)</f>
        <v>1085.18</v>
      </c>
    </row>
    <row r="12" spans="1:7" ht="31.2" x14ac:dyDescent="0.3">
      <c r="A12" s="32">
        <f t="shared" si="2"/>
        <v>5</v>
      </c>
      <c r="B12" s="31" t="s">
        <v>6</v>
      </c>
      <c r="C12" s="25">
        <v>422.25</v>
      </c>
      <c r="D12" s="25">
        <f t="shared" si="0"/>
        <v>591.15</v>
      </c>
      <c r="E12" s="25">
        <f t="shared" si="1"/>
        <v>709.38</v>
      </c>
      <c r="F12" s="25">
        <f t="shared" si="3"/>
        <v>941.62</v>
      </c>
      <c r="G12" s="38">
        <f t="shared" si="4"/>
        <v>1085.18</v>
      </c>
    </row>
    <row r="13" spans="1:7" ht="31.2" x14ac:dyDescent="0.3">
      <c r="A13" s="32">
        <f t="shared" si="2"/>
        <v>6</v>
      </c>
      <c r="B13" s="31" t="s">
        <v>7</v>
      </c>
      <c r="C13" s="25">
        <v>544.70000000000005</v>
      </c>
      <c r="D13" s="25">
        <f t="shared" si="0"/>
        <v>762.58</v>
      </c>
      <c r="E13" s="25">
        <f t="shared" si="1"/>
        <v>915.1</v>
      </c>
      <c r="F13" s="25">
        <f t="shared" si="3"/>
        <v>1214.68</v>
      </c>
      <c r="G13" s="38">
        <f t="shared" si="4"/>
        <v>1399.88</v>
      </c>
    </row>
    <row r="14" spans="1:7" x14ac:dyDescent="0.3">
      <c r="A14" s="32">
        <f t="shared" si="2"/>
        <v>7</v>
      </c>
      <c r="B14" s="31" t="s">
        <v>68</v>
      </c>
      <c r="C14" s="25">
        <v>1183</v>
      </c>
      <c r="D14" s="25">
        <f t="shared" si="0"/>
        <v>1656.2</v>
      </c>
      <c r="E14" s="25">
        <f t="shared" si="1"/>
        <v>1987.44</v>
      </c>
      <c r="F14" s="25">
        <f t="shared" si="3"/>
        <v>2638.09</v>
      </c>
      <c r="G14" s="38">
        <f t="shared" si="4"/>
        <v>3040.31</v>
      </c>
    </row>
    <row r="15" spans="1:7" ht="31.2" x14ac:dyDescent="0.3">
      <c r="A15" s="32">
        <v>8</v>
      </c>
      <c r="B15" s="31" t="s">
        <v>67</v>
      </c>
      <c r="C15" s="25">
        <v>579.29999999999995</v>
      </c>
      <c r="D15" s="25">
        <f t="shared" si="0"/>
        <v>811.02</v>
      </c>
      <c r="E15" s="25">
        <f t="shared" si="1"/>
        <v>973.22</v>
      </c>
      <c r="F15" s="25">
        <f t="shared" si="3"/>
        <v>1291.8399999999999</v>
      </c>
      <c r="G15" s="38">
        <f t="shared" si="4"/>
        <v>1488.8</v>
      </c>
    </row>
    <row r="16" spans="1:7" ht="31.2" x14ac:dyDescent="0.3">
      <c r="A16" s="32">
        <f t="shared" si="2"/>
        <v>9</v>
      </c>
      <c r="B16" s="31" t="s">
        <v>62</v>
      </c>
      <c r="C16" s="25">
        <f>C15</f>
        <v>579.29999999999995</v>
      </c>
      <c r="D16" s="25">
        <f t="shared" si="0"/>
        <v>811.02</v>
      </c>
      <c r="E16" s="25">
        <f t="shared" si="1"/>
        <v>973.22</v>
      </c>
      <c r="F16" s="25" t="s">
        <v>61</v>
      </c>
      <c r="G16" s="38" t="s">
        <v>61</v>
      </c>
    </row>
    <row r="17" spans="1:7" ht="62.4" x14ac:dyDescent="0.3">
      <c r="A17" s="32">
        <f t="shared" si="2"/>
        <v>10</v>
      </c>
      <c r="B17" s="31" t="s">
        <v>75</v>
      </c>
      <c r="C17" s="25">
        <f>C16</f>
        <v>579.29999999999995</v>
      </c>
      <c r="D17" s="25">
        <f t="shared" ref="D17" si="5">ROUND(C17*1.4,2)</f>
        <v>811.02</v>
      </c>
      <c r="E17" s="25">
        <f t="shared" ref="E17" si="6">ROUND(C17*1.68,2)</f>
        <v>973.22</v>
      </c>
      <c r="F17" s="25">
        <f>ROUND(C17*2.23,2)</f>
        <v>1291.8399999999999</v>
      </c>
      <c r="G17" s="38">
        <f>ROUND(C17*2.57,2)</f>
        <v>1488.8</v>
      </c>
    </row>
    <row r="18" spans="1:7" ht="27.6" x14ac:dyDescent="0.3">
      <c r="A18" s="32">
        <f t="shared" si="2"/>
        <v>11</v>
      </c>
      <c r="B18" s="40" t="s">
        <v>79</v>
      </c>
      <c r="C18" s="41"/>
      <c r="D18" s="41"/>
      <c r="E18" s="41"/>
      <c r="F18" s="41"/>
      <c r="G18" s="42"/>
    </row>
    <row r="19" spans="1:7" x14ac:dyDescent="0.3">
      <c r="A19" s="32"/>
      <c r="B19" s="31" t="s">
        <v>77</v>
      </c>
      <c r="C19" s="43">
        <v>259.12</v>
      </c>
      <c r="D19" s="25">
        <f t="shared" ref="D19:D20" si="7">ROUND(C19*1.4,2)</f>
        <v>362.77</v>
      </c>
      <c r="E19" s="25">
        <f t="shared" ref="E19:E20" si="8">ROUND(C19*1.68,2)</f>
        <v>435.32</v>
      </c>
      <c r="F19" s="25" t="s">
        <v>61</v>
      </c>
      <c r="G19" s="38" t="s">
        <v>61</v>
      </c>
    </row>
    <row r="20" spans="1:7" x14ac:dyDescent="0.3">
      <c r="A20" s="32"/>
      <c r="B20" s="31" t="s">
        <v>78</v>
      </c>
      <c r="C20" s="41">
        <v>725.98</v>
      </c>
      <c r="D20" s="25">
        <f t="shared" si="7"/>
        <v>1016.37</v>
      </c>
      <c r="E20" s="25">
        <f t="shared" si="8"/>
        <v>1219.6500000000001</v>
      </c>
      <c r="F20" s="25" t="s">
        <v>61</v>
      </c>
      <c r="G20" s="38" t="s">
        <v>61</v>
      </c>
    </row>
    <row r="21" spans="1:7" ht="84" customHeight="1" x14ac:dyDescent="0.3">
      <c r="A21" s="32">
        <v>12</v>
      </c>
      <c r="B21" s="31" t="s">
        <v>85</v>
      </c>
      <c r="C21" s="25">
        <v>548.92999999999995</v>
      </c>
      <c r="D21" s="25">
        <f>ROUND(C21*1.4,2)</f>
        <v>768.5</v>
      </c>
      <c r="E21" s="25">
        <f>ROUND(C21*1.68,2)</f>
        <v>922.2</v>
      </c>
      <c r="F21" s="25" t="s">
        <v>61</v>
      </c>
      <c r="G21" s="38" t="s">
        <v>61</v>
      </c>
    </row>
    <row r="22" spans="1:7" ht="34.950000000000003" customHeight="1" x14ac:dyDescent="0.3">
      <c r="A22" s="32">
        <v>13</v>
      </c>
      <c r="B22" s="31" t="s">
        <v>60</v>
      </c>
      <c r="C22" s="25">
        <v>700.09</v>
      </c>
      <c r="D22" s="25" t="s">
        <v>61</v>
      </c>
      <c r="E22" s="25">
        <f>ROUND(C22*1.68,2)</f>
        <v>1176.1500000000001</v>
      </c>
      <c r="F22" s="25" t="s">
        <v>61</v>
      </c>
      <c r="G22" s="38" t="s">
        <v>61</v>
      </c>
    </row>
  </sheetData>
  <mergeCells count="7">
    <mergeCell ref="E1:G1"/>
    <mergeCell ref="A6:A7"/>
    <mergeCell ref="B6:B7"/>
    <mergeCell ref="C6:C7"/>
    <mergeCell ref="D6:G6"/>
    <mergeCell ref="B2:G2"/>
    <mergeCell ref="F3:G3"/>
  </mergeCells>
  <pageMargins left="0.39370078740157483" right="0.19685039370078741" top="0.35433070866141736" bottom="0.19685039370078741" header="0.11811023622047245" footer="0.11811023622047245"/>
  <pageSetup paperSize="9" scale="93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6"/>
  <sheetViews>
    <sheetView tabSelected="1" view="pageBreakPreview" zoomScale="75" zoomScaleNormal="70" zoomScaleSheetLayoutView="75" workbookViewId="0">
      <pane xSplit="2" ySplit="6" topLeftCell="C28" activePane="bottomRight" state="frozen"/>
      <selection pane="topRight" activeCell="C1" sqref="C1"/>
      <selection pane="bottomLeft" activeCell="A6" sqref="A6"/>
      <selection pane="bottomRight" activeCell="B37" sqref="B37"/>
    </sheetView>
  </sheetViews>
  <sheetFormatPr defaultColWidth="9.109375" defaultRowHeight="18" x14ac:dyDescent="0.3"/>
  <cols>
    <col min="1" max="1" width="5.33203125" style="2" customWidth="1"/>
    <col min="2" max="2" width="56.44140625" style="5" customWidth="1"/>
    <col min="3" max="3" width="12.109375" style="6" bestFit="1" customWidth="1"/>
    <col min="4" max="4" width="13.5546875" style="2" customWidth="1"/>
    <col min="5" max="5" width="12.6640625" style="2" customWidth="1"/>
    <col min="6" max="6" width="12.44140625" style="2" customWidth="1"/>
    <col min="7" max="7" width="13" style="2" customWidth="1"/>
    <col min="8" max="16384" width="9.109375" style="2"/>
  </cols>
  <sheetData>
    <row r="1" spans="1:12" ht="45" customHeight="1" x14ac:dyDescent="0.3">
      <c r="E1" s="54" t="s">
        <v>86</v>
      </c>
      <c r="F1" s="54"/>
      <c r="G1" s="54"/>
    </row>
    <row r="2" spans="1:12" s="1" customFormat="1" ht="15.75" hidden="1" customHeight="1" x14ac:dyDescent="0.35">
      <c r="B2" s="33"/>
      <c r="C2" s="33"/>
      <c r="D2" s="33"/>
      <c r="E2" s="53"/>
      <c r="F2" s="53"/>
      <c r="G2" s="53"/>
      <c r="H2" s="33"/>
      <c r="I2" s="33"/>
      <c r="J2" s="33"/>
    </row>
    <row r="3" spans="1:12" s="1" customFormat="1" ht="24" customHeight="1" x14ac:dyDescent="0.35">
      <c r="B3" s="62" t="s">
        <v>53</v>
      </c>
      <c r="C3" s="62"/>
      <c r="D3" s="62"/>
      <c r="E3" s="62"/>
      <c r="F3" s="62"/>
      <c r="G3" s="62"/>
      <c r="I3" s="33"/>
      <c r="J3" s="33"/>
      <c r="K3" s="33"/>
      <c r="L3" s="33"/>
    </row>
    <row r="4" spans="1:12" s="1" customFormat="1" ht="24" customHeight="1" x14ac:dyDescent="0.35">
      <c r="B4" s="33"/>
      <c r="C4" s="33"/>
      <c r="D4" s="33"/>
      <c r="E4" s="33"/>
      <c r="F4" s="33"/>
      <c r="G4" s="18" t="s">
        <v>54</v>
      </c>
      <c r="I4" s="33"/>
      <c r="J4" s="33"/>
      <c r="K4" s="33"/>
      <c r="L4" s="33"/>
    </row>
    <row r="5" spans="1:12" ht="37.5" customHeight="1" x14ac:dyDescent="0.3">
      <c r="A5" s="55" t="s">
        <v>0</v>
      </c>
      <c r="B5" s="60" t="s">
        <v>55</v>
      </c>
      <c r="C5" s="55" t="s">
        <v>1</v>
      </c>
      <c r="D5" s="57" t="s">
        <v>56</v>
      </c>
      <c r="E5" s="58"/>
      <c r="F5" s="58"/>
      <c r="G5" s="59"/>
    </row>
    <row r="6" spans="1:12" ht="43.2" customHeight="1" x14ac:dyDescent="0.3">
      <c r="A6" s="56"/>
      <c r="B6" s="61"/>
      <c r="C6" s="56"/>
      <c r="D6" s="35" t="s">
        <v>2</v>
      </c>
      <c r="E6" s="35" t="s">
        <v>3</v>
      </c>
      <c r="F6" s="35" t="s">
        <v>4</v>
      </c>
      <c r="G6" s="35" t="s">
        <v>5</v>
      </c>
    </row>
    <row r="7" spans="1:12" ht="36.75" customHeight="1" x14ac:dyDescent="0.3">
      <c r="A7" s="3">
        <v>1</v>
      </c>
      <c r="B7" s="17" t="s">
        <v>8</v>
      </c>
      <c r="C7" s="4">
        <v>129.32</v>
      </c>
      <c r="D7" s="4">
        <f>ROUND(C7*1.4,2)</f>
        <v>181.05</v>
      </c>
      <c r="E7" s="4">
        <f>ROUND(C7*1.68,2)</f>
        <v>217.26</v>
      </c>
      <c r="F7" s="11" t="s">
        <v>61</v>
      </c>
      <c r="G7" s="11" t="s">
        <v>61</v>
      </c>
    </row>
    <row r="8" spans="1:12" ht="39" customHeight="1" x14ac:dyDescent="0.3">
      <c r="A8" s="3">
        <f>A7+1</f>
        <v>2</v>
      </c>
      <c r="B8" s="17" t="s">
        <v>9</v>
      </c>
      <c r="C8" s="4">
        <v>141.9</v>
      </c>
      <c r="D8" s="4">
        <f t="shared" ref="D8" si="0">ROUND(C8*1.4,2)</f>
        <v>198.66</v>
      </c>
      <c r="E8" s="4">
        <f>ROUND(C8*1.68,2)</f>
        <v>238.39</v>
      </c>
      <c r="F8" s="11" t="s">
        <v>61</v>
      </c>
      <c r="G8" s="11" t="s">
        <v>61</v>
      </c>
    </row>
    <row r="9" spans="1:12" ht="18.75" customHeight="1" x14ac:dyDescent="0.3">
      <c r="A9" s="3">
        <f t="shared" ref="A9:A55" si="1">A8+1</f>
        <v>3</v>
      </c>
      <c r="B9" s="17" t="s">
        <v>10</v>
      </c>
      <c r="C9" s="4">
        <v>320.38</v>
      </c>
      <c r="D9" s="4">
        <v>448.53</v>
      </c>
      <c r="E9" s="4">
        <v>538.24</v>
      </c>
      <c r="F9" s="11" t="s">
        <v>61</v>
      </c>
      <c r="G9" s="11" t="s">
        <v>61</v>
      </c>
    </row>
    <row r="10" spans="1:12" ht="18.75" customHeight="1" x14ac:dyDescent="0.3">
      <c r="A10" s="3">
        <f t="shared" si="1"/>
        <v>4</v>
      </c>
      <c r="B10" s="17" t="s">
        <v>89</v>
      </c>
      <c r="C10" s="4">
        <v>341.32</v>
      </c>
      <c r="D10" s="4">
        <v>477.85</v>
      </c>
      <c r="E10" s="4">
        <v>573.41999999999996</v>
      </c>
      <c r="F10" s="11" t="s">
        <v>61</v>
      </c>
      <c r="G10" s="11" t="s">
        <v>61</v>
      </c>
    </row>
    <row r="11" spans="1:12" ht="39.6" customHeight="1" x14ac:dyDescent="0.3">
      <c r="A11" s="3">
        <f t="shared" si="1"/>
        <v>5</v>
      </c>
      <c r="B11" s="17" t="s">
        <v>11</v>
      </c>
      <c r="C11" s="4">
        <v>353.93</v>
      </c>
      <c r="D11" s="4">
        <v>495.5</v>
      </c>
      <c r="E11" s="4">
        <v>594.6</v>
      </c>
      <c r="F11" s="11" t="s">
        <v>61</v>
      </c>
      <c r="G11" s="11" t="s">
        <v>61</v>
      </c>
    </row>
    <row r="12" spans="1:12" ht="21" customHeight="1" x14ac:dyDescent="0.3">
      <c r="A12" s="3">
        <f t="shared" si="1"/>
        <v>6</v>
      </c>
      <c r="B12" s="17" t="s">
        <v>12</v>
      </c>
      <c r="C12" s="4">
        <v>941.13</v>
      </c>
      <c r="D12" s="4">
        <v>1317.58</v>
      </c>
      <c r="E12" s="4">
        <v>1581.1</v>
      </c>
      <c r="F12" s="11" t="s">
        <v>61</v>
      </c>
      <c r="G12" s="11" t="s">
        <v>61</v>
      </c>
    </row>
    <row r="13" spans="1:12" ht="21" customHeight="1" x14ac:dyDescent="0.3">
      <c r="A13" s="3">
        <f t="shared" si="1"/>
        <v>7</v>
      </c>
      <c r="B13" s="17" t="s">
        <v>13</v>
      </c>
      <c r="C13" s="4">
        <v>124.7</v>
      </c>
      <c r="D13" s="4">
        <v>174.58</v>
      </c>
      <c r="E13" s="4">
        <v>209.5</v>
      </c>
      <c r="F13" s="11" t="s">
        <v>61</v>
      </c>
      <c r="G13" s="11" t="s">
        <v>61</v>
      </c>
    </row>
    <row r="14" spans="1:12" ht="21" customHeight="1" x14ac:dyDescent="0.3">
      <c r="A14" s="3">
        <f t="shared" si="1"/>
        <v>8</v>
      </c>
      <c r="B14" s="17" t="s">
        <v>14</v>
      </c>
      <c r="C14" s="4">
        <v>134.46</v>
      </c>
      <c r="D14" s="4">
        <v>188.24</v>
      </c>
      <c r="E14" s="4">
        <v>225.89</v>
      </c>
      <c r="F14" s="11" t="s">
        <v>61</v>
      </c>
      <c r="G14" s="11" t="s">
        <v>61</v>
      </c>
    </row>
    <row r="15" spans="1:12" ht="21" customHeight="1" x14ac:dyDescent="0.3">
      <c r="A15" s="3">
        <f t="shared" si="1"/>
        <v>9</v>
      </c>
      <c r="B15" s="17" t="s">
        <v>15</v>
      </c>
      <c r="C15" s="4">
        <v>449.8</v>
      </c>
      <c r="D15" s="4">
        <v>629.72</v>
      </c>
      <c r="E15" s="4">
        <v>755.66</v>
      </c>
      <c r="F15" s="11" t="s">
        <v>61</v>
      </c>
      <c r="G15" s="11" t="s">
        <v>61</v>
      </c>
    </row>
    <row r="16" spans="1:12" ht="21" customHeight="1" x14ac:dyDescent="0.3">
      <c r="A16" s="3">
        <f t="shared" si="1"/>
        <v>10</v>
      </c>
      <c r="B16" s="17" t="s">
        <v>16</v>
      </c>
      <c r="C16" s="4">
        <v>807.49</v>
      </c>
      <c r="D16" s="4">
        <v>1130.49</v>
      </c>
      <c r="E16" s="4">
        <v>1356.58</v>
      </c>
      <c r="F16" s="11">
        <v>1800.7</v>
      </c>
      <c r="G16" s="11">
        <v>2075.25</v>
      </c>
    </row>
    <row r="17" spans="1:7" ht="39.75" customHeight="1" x14ac:dyDescent="0.3">
      <c r="A17" s="3">
        <f t="shared" si="1"/>
        <v>11</v>
      </c>
      <c r="B17" s="17" t="s">
        <v>17</v>
      </c>
      <c r="C17" s="4">
        <v>5593.73</v>
      </c>
      <c r="D17" s="4">
        <v>7831.22</v>
      </c>
      <c r="E17" s="4">
        <v>9397.4699999999993</v>
      </c>
      <c r="F17" s="11">
        <v>12474.02</v>
      </c>
      <c r="G17" s="11">
        <v>14375.89</v>
      </c>
    </row>
    <row r="18" spans="1:7" ht="22.5" customHeight="1" x14ac:dyDescent="0.3">
      <c r="A18" s="3">
        <f t="shared" si="1"/>
        <v>12</v>
      </c>
      <c r="B18" s="17" t="s">
        <v>18</v>
      </c>
      <c r="C18" s="4">
        <v>127</v>
      </c>
      <c r="D18" s="4">
        <v>177.8</v>
      </c>
      <c r="E18" s="4">
        <v>213.36</v>
      </c>
      <c r="F18" s="11" t="s">
        <v>61</v>
      </c>
      <c r="G18" s="11" t="s">
        <v>61</v>
      </c>
    </row>
    <row r="19" spans="1:7" ht="22.5" customHeight="1" x14ac:dyDescent="0.3">
      <c r="A19" s="3">
        <f t="shared" si="1"/>
        <v>13</v>
      </c>
      <c r="B19" s="17" t="s">
        <v>19</v>
      </c>
      <c r="C19" s="4">
        <v>4484.1000000000004</v>
      </c>
      <c r="D19" s="4">
        <v>6277.74</v>
      </c>
      <c r="E19" s="4">
        <v>7533.29</v>
      </c>
      <c r="F19" s="11" t="s">
        <v>61</v>
      </c>
      <c r="G19" s="11" t="s">
        <v>61</v>
      </c>
    </row>
    <row r="20" spans="1:7" ht="33.75" customHeight="1" x14ac:dyDescent="0.3">
      <c r="A20" s="3">
        <f t="shared" si="1"/>
        <v>14</v>
      </c>
      <c r="B20" s="17" t="s">
        <v>20</v>
      </c>
      <c r="C20" s="4">
        <v>788.09</v>
      </c>
      <c r="D20" s="4">
        <v>1103.33</v>
      </c>
      <c r="E20" s="4">
        <v>1323.99</v>
      </c>
      <c r="F20" s="11" t="s">
        <v>61</v>
      </c>
      <c r="G20" s="11" t="s">
        <v>61</v>
      </c>
    </row>
    <row r="21" spans="1:7" ht="27" customHeight="1" x14ac:dyDescent="0.3">
      <c r="A21" s="3">
        <f t="shared" si="1"/>
        <v>15</v>
      </c>
      <c r="B21" s="17" t="s">
        <v>70</v>
      </c>
      <c r="C21" s="4">
        <v>761.89</v>
      </c>
      <c r="D21" s="4">
        <v>1066.6500000000001</v>
      </c>
      <c r="E21" s="4">
        <v>1279.98</v>
      </c>
      <c r="F21" s="11">
        <v>1699.01</v>
      </c>
      <c r="G21" s="11">
        <v>1958.06</v>
      </c>
    </row>
    <row r="22" spans="1:7" ht="37.5" customHeight="1" x14ac:dyDescent="0.3">
      <c r="A22" s="3">
        <f t="shared" si="1"/>
        <v>16</v>
      </c>
      <c r="B22" s="17" t="s">
        <v>71</v>
      </c>
      <c r="C22" s="4">
        <v>4372.8599999999997</v>
      </c>
      <c r="D22" s="4">
        <v>6122</v>
      </c>
      <c r="E22" s="4">
        <v>7346.4</v>
      </c>
      <c r="F22" s="11">
        <v>9751.48</v>
      </c>
      <c r="G22" s="11">
        <v>11238.25</v>
      </c>
    </row>
    <row r="23" spans="1:7" ht="33.75" customHeight="1" x14ac:dyDescent="0.3">
      <c r="A23" s="3">
        <f t="shared" si="1"/>
        <v>17</v>
      </c>
      <c r="B23" s="17" t="s">
        <v>21</v>
      </c>
      <c r="C23" s="4">
        <v>275.19</v>
      </c>
      <c r="D23" s="4">
        <v>385.27</v>
      </c>
      <c r="E23" s="4">
        <v>462.32</v>
      </c>
      <c r="F23" s="11">
        <v>613.66999999999996</v>
      </c>
      <c r="G23" s="11">
        <v>707.24</v>
      </c>
    </row>
    <row r="24" spans="1:7" ht="35.25" customHeight="1" x14ac:dyDescent="0.3">
      <c r="A24" s="3">
        <f t="shared" si="1"/>
        <v>18</v>
      </c>
      <c r="B24" s="17" t="s">
        <v>22</v>
      </c>
      <c r="C24" s="4">
        <v>230.48</v>
      </c>
      <c r="D24" s="4">
        <v>322.67</v>
      </c>
      <c r="E24" s="4">
        <v>387.21</v>
      </c>
      <c r="F24" s="11" t="s">
        <v>61</v>
      </c>
      <c r="G24" s="11" t="s">
        <v>61</v>
      </c>
    </row>
    <row r="25" spans="1:7" ht="35.25" customHeight="1" x14ac:dyDescent="0.3">
      <c r="A25" s="3">
        <f t="shared" si="1"/>
        <v>19</v>
      </c>
      <c r="B25" s="17" t="s">
        <v>23</v>
      </c>
      <c r="C25" s="4">
        <v>295.93</v>
      </c>
      <c r="D25" s="4">
        <v>414.3</v>
      </c>
      <c r="E25" s="4">
        <v>497.16</v>
      </c>
      <c r="F25" s="11" t="s">
        <v>61</v>
      </c>
      <c r="G25" s="11" t="s">
        <v>61</v>
      </c>
    </row>
    <row r="26" spans="1:7" ht="18" customHeight="1" x14ac:dyDescent="0.3">
      <c r="A26" s="3">
        <f t="shared" si="1"/>
        <v>20</v>
      </c>
      <c r="B26" s="17" t="s">
        <v>24</v>
      </c>
      <c r="C26" s="4">
        <v>279.52999999999997</v>
      </c>
      <c r="D26" s="4">
        <v>391.34</v>
      </c>
      <c r="E26" s="4">
        <v>469.61</v>
      </c>
      <c r="F26" s="11" t="s">
        <v>61</v>
      </c>
      <c r="G26" s="11" t="s">
        <v>61</v>
      </c>
    </row>
    <row r="27" spans="1:7" ht="33.75" customHeight="1" x14ac:dyDescent="0.3">
      <c r="A27" s="3">
        <f t="shared" si="1"/>
        <v>21</v>
      </c>
      <c r="B27" s="17" t="s">
        <v>25</v>
      </c>
      <c r="C27" s="4">
        <v>1921.31</v>
      </c>
      <c r="D27" s="4">
        <v>2689.83</v>
      </c>
      <c r="E27" s="4">
        <v>3227.8</v>
      </c>
      <c r="F27" s="11" t="s">
        <v>61</v>
      </c>
      <c r="G27" s="11" t="s">
        <v>61</v>
      </c>
    </row>
    <row r="28" spans="1:7" ht="36" customHeight="1" x14ac:dyDescent="0.3">
      <c r="A28" s="3">
        <f t="shared" si="1"/>
        <v>22</v>
      </c>
      <c r="B28" s="17" t="s">
        <v>26</v>
      </c>
      <c r="C28" s="4">
        <v>2465.1</v>
      </c>
      <c r="D28" s="4">
        <v>3451.14</v>
      </c>
      <c r="E28" s="4">
        <v>4141.37</v>
      </c>
      <c r="F28" s="11" t="s">
        <v>61</v>
      </c>
      <c r="G28" s="11" t="s">
        <v>61</v>
      </c>
    </row>
    <row r="29" spans="1:7" ht="27" customHeight="1" x14ac:dyDescent="0.3">
      <c r="A29" s="3">
        <f t="shared" si="1"/>
        <v>23</v>
      </c>
      <c r="B29" s="17" t="s">
        <v>27</v>
      </c>
      <c r="C29" s="4">
        <v>176.39</v>
      </c>
      <c r="D29" s="4">
        <v>246.95</v>
      </c>
      <c r="E29" s="4">
        <v>296.33999999999997</v>
      </c>
      <c r="F29" s="11" t="s">
        <v>61</v>
      </c>
      <c r="G29" s="11" t="s">
        <v>61</v>
      </c>
    </row>
    <row r="30" spans="1:7" ht="21" customHeight="1" x14ac:dyDescent="0.3">
      <c r="A30" s="3">
        <f t="shared" si="1"/>
        <v>24</v>
      </c>
      <c r="B30" s="17" t="s">
        <v>28</v>
      </c>
      <c r="C30" s="4">
        <v>323.61</v>
      </c>
      <c r="D30" s="4">
        <v>453.05</v>
      </c>
      <c r="E30" s="4">
        <v>543.66</v>
      </c>
      <c r="F30" s="11" t="s">
        <v>61</v>
      </c>
      <c r="G30" s="11" t="s">
        <v>61</v>
      </c>
    </row>
    <row r="31" spans="1:7" ht="36.75" customHeight="1" x14ac:dyDescent="0.3">
      <c r="A31" s="3">
        <f t="shared" si="1"/>
        <v>25</v>
      </c>
      <c r="B31" s="17" t="s">
        <v>69</v>
      </c>
      <c r="C31" s="4">
        <v>11120.06</v>
      </c>
      <c r="D31" s="4">
        <v>15568.08</v>
      </c>
      <c r="E31" s="4">
        <v>18681.7</v>
      </c>
      <c r="F31" s="11" t="s">
        <v>61</v>
      </c>
      <c r="G31" s="11" t="s">
        <v>61</v>
      </c>
    </row>
    <row r="32" spans="1:7" ht="37.200000000000003" customHeight="1" x14ac:dyDescent="0.3">
      <c r="A32" s="3">
        <f t="shared" si="1"/>
        <v>26</v>
      </c>
      <c r="B32" s="17" t="s">
        <v>90</v>
      </c>
      <c r="C32" s="4">
        <v>11259.52</v>
      </c>
      <c r="D32" s="4">
        <v>15763.33</v>
      </c>
      <c r="E32" s="4">
        <v>18915.990000000002</v>
      </c>
      <c r="F32" s="11" t="s">
        <v>61</v>
      </c>
      <c r="G32" s="11" t="s">
        <v>61</v>
      </c>
    </row>
    <row r="33" spans="1:7" ht="73.95" customHeight="1" x14ac:dyDescent="0.3">
      <c r="A33" s="3">
        <v>27</v>
      </c>
      <c r="B33" s="17" t="s">
        <v>91</v>
      </c>
      <c r="C33" s="4">
        <v>12225.3</v>
      </c>
      <c r="D33" s="4">
        <v>17115.419999999998</v>
      </c>
      <c r="E33" s="4">
        <v>20538.5</v>
      </c>
      <c r="F33" s="11" t="s">
        <v>61</v>
      </c>
      <c r="G33" s="11" t="s">
        <v>61</v>
      </c>
    </row>
    <row r="34" spans="1:7" ht="24" customHeight="1" x14ac:dyDescent="0.3">
      <c r="A34" s="3">
        <v>28</v>
      </c>
      <c r="B34" s="17" t="s">
        <v>76</v>
      </c>
      <c r="C34" s="4">
        <v>202.83</v>
      </c>
      <c r="D34" s="4">
        <v>283.95999999999998</v>
      </c>
      <c r="E34" s="4">
        <v>340.75</v>
      </c>
      <c r="F34" s="11" t="s">
        <v>61</v>
      </c>
      <c r="G34" s="11" t="s">
        <v>61</v>
      </c>
    </row>
    <row r="35" spans="1:7" ht="24" customHeight="1" x14ac:dyDescent="0.3">
      <c r="A35" s="3">
        <v>29</v>
      </c>
      <c r="B35" s="17" t="s">
        <v>29</v>
      </c>
      <c r="C35" s="4">
        <v>176.36</v>
      </c>
      <c r="D35" s="4">
        <v>246.9</v>
      </c>
      <c r="E35" s="4">
        <v>296.27999999999997</v>
      </c>
      <c r="F35" s="11" t="s">
        <v>61</v>
      </c>
      <c r="G35" s="11" t="s">
        <v>61</v>
      </c>
    </row>
    <row r="36" spans="1:7" ht="24" customHeight="1" x14ac:dyDescent="0.3">
      <c r="A36" s="3">
        <v>30</v>
      </c>
      <c r="B36" s="17" t="s">
        <v>30</v>
      </c>
      <c r="C36" s="4">
        <v>126.48</v>
      </c>
      <c r="D36" s="4">
        <v>177.07</v>
      </c>
      <c r="E36" s="4">
        <v>212.49</v>
      </c>
      <c r="F36" s="11" t="s">
        <v>61</v>
      </c>
      <c r="G36" s="11" t="s">
        <v>61</v>
      </c>
    </row>
    <row r="37" spans="1:7" ht="24" customHeight="1" x14ac:dyDescent="0.3">
      <c r="A37" s="3">
        <v>31</v>
      </c>
      <c r="B37" s="17" t="s">
        <v>52</v>
      </c>
      <c r="C37" s="4">
        <v>203.17</v>
      </c>
      <c r="D37" s="4">
        <v>284.44</v>
      </c>
      <c r="E37" s="4">
        <v>341.33</v>
      </c>
      <c r="F37" s="11" t="s">
        <v>61</v>
      </c>
      <c r="G37" s="11" t="s">
        <v>61</v>
      </c>
    </row>
    <row r="38" spans="1:7" ht="24" customHeight="1" x14ac:dyDescent="0.3">
      <c r="A38" s="3">
        <v>32</v>
      </c>
      <c r="B38" s="17" t="s">
        <v>31</v>
      </c>
      <c r="C38" s="4">
        <v>359.48</v>
      </c>
      <c r="D38" s="4">
        <v>503.27</v>
      </c>
      <c r="E38" s="4">
        <v>603.92999999999995</v>
      </c>
      <c r="F38" s="11" t="s">
        <v>61</v>
      </c>
      <c r="G38" s="11" t="s">
        <v>61</v>
      </c>
    </row>
    <row r="39" spans="1:7" ht="38.25" customHeight="1" x14ac:dyDescent="0.3">
      <c r="A39" s="3">
        <v>33</v>
      </c>
      <c r="B39" s="17" t="s">
        <v>32</v>
      </c>
      <c r="C39" s="4">
        <v>430.12</v>
      </c>
      <c r="D39" s="4">
        <v>602.16999999999996</v>
      </c>
      <c r="E39" s="4">
        <v>722.6</v>
      </c>
      <c r="F39" s="11" t="s">
        <v>61</v>
      </c>
      <c r="G39" s="11" t="s">
        <v>61</v>
      </c>
    </row>
    <row r="40" spans="1:7" ht="20.25" customHeight="1" x14ac:dyDescent="0.3">
      <c r="A40" s="3">
        <v>34</v>
      </c>
      <c r="B40" s="17" t="s">
        <v>33</v>
      </c>
      <c r="C40" s="4">
        <v>4766.41</v>
      </c>
      <c r="D40" s="4">
        <v>6672.97</v>
      </c>
      <c r="E40" s="4">
        <v>8007.57</v>
      </c>
      <c r="F40" s="11">
        <v>10629.09</v>
      </c>
      <c r="G40" s="11">
        <v>12249.67</v>
      </c>
    </row>
    <row r="41" spans="1:7" ht="20.25" customHeight="1" x14ac:dyDescent="0.3">
      <c r="A41" s="3">
        <v>35</v>
      </c>
      <c r="B41" s="17" t="s">
        <v>34</v>
      </c>
      <c r="C41" s="4">
        <v>250.8</v>
      </c>
      <c r="D41" s="4">
        <v>351.12</v>
      </c>
      <c r="E41" s="4">
        <v>421.34</v>
      </c>
      <c r="F41" s="11" t="s">
        <v>61</v>
      </c>
      <c r="G41" s="11" t="s">
        <v>61</v>
      </c>
    </row>
    <row r="42" spans="1:7" ht="20.25" customHeight="1" x14ac:dyDescent="0.3">
      <c r="A42" s="3">
        <v>36</v>
      </c>
      <c r="B42" s="17" t="s">
        <v>35</v>
      </c>
      <c r="C42" s="4">
        <v>194.29</v>
      </c>
      <c r="D42" s="4">
        <v>272.01</v>
      </c>
      <c r="E42" s="4">
        <v>326.41000000000003</v>
      </c>
      <c r="F42" s="11" t="s">
        <v>61</v>
      </c>
      <c r="G42" s="11" t="s">
        <v>61</v>
      </c>
    </row>
    <row r="43" spans="1:7" ht="20.25" customHeight="1" x14ac:dyDescent="0.3">
      <c r="A43" s="3">
        <v>37</v>
      </c>
      <c r="B43" s="17" t="s">
        <v>36</v>
      </c>
      <c r="C43" s="4">
        <v>1100.73</v>
      </c>
      <c r="D43" s="4">
        <v>1541.02</v>
      </c>
      <c r="E43" s="4">
        <v>1849.23</v>
      </c>
      <c r="F43" s="11" t="s">
        <v>61</v>
      </c>
      <c r="G43" s="11" t="s">
        <v>61</v>
      </c>
    </row>
    <row r="44" spans="1:7" ht="20.25" customHeight="1" x14ac:dyDescent="0.3">
      <c r="A44" s="3">
        <v>38</v>
      </c>
      <c r="B44" s="17" t="s">
        <v>37</v>
      </c>
      <c r="C44" s="4">
        <v>100.41</v>
      </c>
      <c r="D44" s="4">
        <v>140.57</v>
      </c>
      <c r="E44" s="4">
        <v>168.69</v>
      </c>
      <c r="F44" s="11" t="s">
        <v>61</v>
      </c>
      <c r="G44" s="11" t="s">
        <v>61</v>
      </c>
    </row>
    <row r="45" spans="1:7" ht="20.25" customHeight="1" x14ac:dyDescent="0.3">
      <c r="A45" s="3">
        <v>39</v>
      </c>
      <c r="B45" s="17" t="s">
        <v>38</v>
      </c>
      <c r="C45" s="4">
        <v>669.6</v>
      </c>
      <c r="D45" s="4">
        <v>937.44</v>
      </c>
      <c r="E45" s="4">
        <v>1124.93</v>
      </c>
      <c r="F45" s="11">
        <v>1493.21</v>
      </c>
      <c r="G45" s="11">
        <v>1720.87</v>
      </c>
    </row>
    <row r="46" spans="1:7" ht="20.25" customHeight="1" x14ac:dyDescent="0.3">
      <c r="A46" s="3">
        <v>40</v>
      </c>
      <c r="B46" s="17" t="s">
        <v>39</v>
      </c>
      <c r="C46" s="4">
        <v>62.04</v>
      </c>
      <c r="D46" s="4">
        <v>86.86</v>
      </c>
      <c r="E46" s="4">
        <v>104.23</v>
      </c>
      <c r="F46" s="11" t="s">
        <v>61</v>
      </c>
      <c r="G46" s="11" t="s">
        <v>61</v>
      </c>
    </row>
    <row r="47" spans="1:7" ht="19.95" customHeight="1" x14ac:dyDescent="0.3">
      <c r="A47" s="3">
        <v>41</v>
      </c>
      <c r="B47" s="17" t="s">
        <v>40</v>
      </c>
      <c r="C47" s="4">
        <v>409.92</v>
      </c>
      <c r="D47" s="4">
        <v>573.89</v>
      </c>
      <c r="E47" s="4">
        <v>688.67</v>
      </c>
      <c r="F47" s="11" t="s">
        <v>61</v>
      </c>
      <c r="G47" s="11" t="s">
        <v>61</v>
      </c>
    </row>
    <row r="48" spans="1:7" ht="17.25" customHeight="1" x14ac:dyDescent="0.3">
      <c r="A48" s="3">
        <v>42</v>
      </c>
      <c r="B48" s="17" t="s">
        <v>41</v>
      </c>
      <c r="C48" s="4">
        <v>215.19</v>
      </c>
      <c r="D48" s="4">
        <v>301.27</v>
      </c>
      <c r="E48" s="4">
        <v>361.52</v>
      </c>
      <c r="F48" s="11" t="s">
        <v>61</v>
      </c>
      <c r="G48" s="11" t="s">
        <v>61</v>
      </c>
    </row>
    <row r="49" spans="1:7" ht="24" customHeight="1" x14ac:dyDescent="0.3">
      <c r="A49" s="3">
        <v>43</v>
      </c>
      <c r="B49" s="17" t="s">
        <v>42</v>
      </c>
      <c r="C49" s="4">
        <v>253.43</v>
      </c>
      <c r="D49" s="4">
        <v>354.8</v>
      </c>
      <c r="E49" s="4">
        <v>425.76</v>
      </c>
      <c r="F49" s="11" t="s">
        <v>61</v>
      </c>
      <c r="G49" s="11" t="s">
        <v>61</v>
      </c>
    </row>
    <row r="50" spans="1:7" ht="21.75" customHeight="1" x14ac:dyDescent="0.3">
      <c r="A50" s="3">
        <v>44</v>
      </c>
      <c r="B50" s="17" t="s">
        <v>43</v>
      </c>
      <c r="C50" s="4">
        <v>396.67</v>
      </c>
      <c r="D50" s="4">
        <v>555.34</v>
      </c>
      <c r="E50" s="4">
        <v>666.41</v>
      </c>
      <c r="F50" s="11" t="s">
        <v>61</v>
      </c>
      <c r="G50" s="11" t="s">
        <v>61</v>
      </c>
    </row>
    <row r="51" spans="1:7" ht="21.75" customHeight="1" x14ac:dyDescent="0.3">
      <c r="A51" s="3">
        <v>45</v>
      </c>
      <c r="B51" s="17" t="s">
        <v>44</v>
      </c>
      <c r="C51" s="4">
        <v>215.19</v>
      </c>
      <c r="D51" s="4">
        <v>301.27</v>
      </c>
      <c r="E51" s="4">
        <v>361.52</v>
      </c>
      <c r="F51" s="11" t="s">
        <v>61</v>
      </c>
      <c r="G51" s="11" t="s">
        <v>61</v>
      </c>
    </row>
    <row r="52" spans="1:7" ht="21.75" customHeight="1" x14ac:dyDescent="0.3">
      <c r="A52" s="3">
        <v>46</v>
      </c>
      <c r="B52" s="17" t="s">
        <v>51</v>
      </c>
      <c r="C52" s="4">
        <v>215.19</v>
      </c>
      <c r="D52" s="4">
        <v>301.27</v>
      </c>
      <c r="E52" s="4">
        <v>361.52</v>
      </c>
      <c r="F52" s="11" t="s">
        <v>61</v>
      </c>
      <c r="G52" s="11" t="s">
        <v>61</v>
      </c>
    </row>
    <row r="53" spans="1:7" ht="21.6" customHeight="1" x14ac:dyDescent="0.3">
      <c r="A53" s="3">
        <v>47</v>
      </c>
      <c r="B53" s="17" t="s">
        <v>45</v>
      </c>
      <c r="C53" s="4">
        <v>377.54</v>
      </c>
      <c r="D53" s="4">
        <v>528.55999999999995</v>
      </c>
      <c r="E53" s="4">
        <v>634.27</v>
      </c>
      <c r="F53" s="11" t="s">
        <v>61</v>
      </c>
      <c r="G53" s="11" t="s">
        <v>61</v>
      </c>
    </row>
    <row r="54" spans="1:7" ht="22.95" customHeight="1" x14ac:dyDescent="0.3">
      <c r="A54" s="3">
        <f t="shared" si="1"/>
        <v>48</v>
      </c>
      <c r="B54" s="17" t="s">
        <v>46</v>
      </c>
      <c r="C54" s="4">
        <v>503.19</v>
      </c>
      <c r="D54" s="4">
        <v>704.47</v>
      </c>
      <c r="E54" s="4">
        <v>845.36</v>
      </c>
      <c r="F54" s="11" t="s">
        <v>61</v>
      </c>
      <c r="G54" s="11" t="s">
        <v>61</v>
      </c>
    </row>
    <row r="55" spans="1:7" ht="24.75" hidden="1" customHeight="1" x14ac:dyDescent="0.3">
      <c r="A55" s="3">
        <f t="shared" si="1"/>
        <v>49</v>
      </c>
      <c r="D55" s="4">
        <f t="shared" ref="D55" si="2">ROUND(C55*1.4,2)</f>
        <v>0</v>
      </c>
      <c r="E55" s="4">
        <f t="shared" ref="E55" si="3">ROUND(C55*1.68,2)</f>
        <v>0</v>
      </c>
    </row>
    <row r="56" spans="1:7" ht="19.5" customHeight="1" x14ac:dyDescent="0.3"/>
  </sheetData>
  <mergeCells count="7">
    <mergeCell ref="E2:G2"/>
    <mergeCell ref="E1:G1"/>
    <mergeCell ref="A5:A6"/>
    <mergeCell ref="D5:G5"/>
    <mergeCell ref="C5:C6"/>
    <mergeCell ref="B5:B6"/>
    <mergeCell ref="B3:G3"/>
  </mergeCells>
  <pageMargins left="0.59055118110236227" right="0.19685039370078741" top="0.55118110236220474" bottom="0.21" header="0.31496062992125984" footer="0.11811023622047245"/>
  <pageSetup paperSize="9" scale="70" fitToHeight="2" orientation="portrait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9"/>
  <sheetViews>
    <sheetView view="pageBreakPreview" zoomScale="80" zoomScaleNormal="85" zoomScaleSheetLayoutView="80" workbookViewId="0">
      <selection activeCell="F11" sqref="F11:F12"/>
    </sheetView>
  </sheetViews>
  <sheetFormatPr defaultColWidth="9.109375" defaultRowHeight="18" x14ac:dyDescent="0.35"/>
  <cols>
    <col min="1" max="1" width="43.88671875" style="16" customWidth="1"/>
    <col min="2" max="2" width="16.109375" style="16" customWidth="1"/>
    <col min="3" max="3" width="13.44140625" style="16" customWidth="1"/>
    <col min="4" max="4" width="13.33203125" style="15" customWidth="1"/>
    <col min="5" max="5" width="15.88671875" style="15" customWidth="1"/>
    <col min="6" max="6" width="17.109375" style="15" customWidth="1"/>
    <col min="7" max="16384" width="9.109375" style="15"/>
  </cols>
  <sheetData>
    <row r="1" spans="1:17" s="1" customFormat="1" ht="31.5" customHeight="1" x14ac:dyDescent="0.35">
      <c r="C1" s="33"/>
      <c r="E1" s="54" t="s">
        <v>87</v>
      </c>
      <c r="F1" s="54"/>
      <c r="N1" s="19"/>
      <c r="O1" s="19"/>
      <c r="P1" s="19"/>
      <c r="Q1" s="19"/>
    </row>
    <row r="2" spans="1:17" s="14" customFormat="1" ht="15" customHeight="1" x14ac:dyDescent="0.35">
      <c r="A2" s="12"/>
      <c r="B2" s="12"/>
      <c r="C2" s="20"/>
      <c r="E2" s="63"/>
      <c r="F2" s="63"/>
    </row>
    <row r="3" spans="1:17" s="14" customFormat="1" x14ac:dyDescent="0.35">
      <c r="A3" s="64" t="s">
        <v>72</v>
      </c>
      <c r="B3" s="64"/>
      <c r="C3" s="64"/>
      <c r="D3" s="64"/>
      <c r="E3" s="64"/>
      <c r="F3" s="64"/>
    </row>
    <row r="4" spans="1:17" s="14" customFormat="1" x14ac:dyDescent="0.35">
      <c r="A4" s="64"/>
      <c r="B4" s="64"/>
      <c r="C4" s="64"/>
      <c r="D4" s="64"/>
      <c r="E4" s="64"/>
      <c r="F4" s="64"/>
    </row>
    <row r="5" spans="1:17" s="14" customFormat="1" ht="51.75" customHeight="1" x14ac:dyDescent="0.35">
      <c r="A5" s="66" t="s">
        <v>48</v>
      </c>
      <c r="B5" s="55" t="s">
        <v>1</v>
      </c>
      <c r="C5" s="65" t="s">
        <v>80</v>
      </c>
      <c r="D5" s="65"/>
      <c r="E5" s="65"/>
      <c r="F5" s="65"/>
    </row>
    <row r="6" spans="1:17" ht="63" customHeight="1" x14ac:dyDescent="0.35">
      <c r="A6" s="66"/>
      <c r="B6" s="56"/>
      <c r="C6" s="7" t="s">
        <v>81</v>
      </c>
      <c r="D6" s="7" t="s">
        <v>82</v>
      </c>
      <c r="E6" s="7" t="s">
        <v>83</v>
      </c>
      <c r="F6" s="7" t="s">
        <v>84</v>
      </c>
    </row>
    <row r="7" spans="1:17" ht="36" x14ac:dyDescent="0.35">
      <c r="A7" s="39" t="s">
        <v>49</v>
      </c>
      <c r="B7" s="13">
        <v>1419.75</v>
      </c>
      <c r="C7" s="13">
        <v>1987.65</v>
      </c>
      <c r="D7" s="13">
        <v>2385.1799999999998</v>
      </c>
      <c r="E7" s="13" t="s">
        <v>47</v>
      </c>
      <c r="F7" s="13" t="s">
        <v>47</v>
      </c>
    </row>
    <row r="8" spans="1:17" ht="36" x14ac:dyDescent="0.35">
      <c r="A8" s="39" t="s">
        <v>50</v>
      </c>
      <c r="B8" s="13">
        <v>1497.95</v>
      </c>
      <c r="C8" s="13">
        <v>2097.13</v>
      </c>
      <c r="D8" s="13">
        <v>2516.56</v>
      </c>
      <c r="E8" s="13" t="s">
        <v>47</v>
      </c>
      <c r="F8" s="13" t="s">
        <v>47</v>
      </c>
    </row>
    <row r="9" spans="1:17" ht="36" x14ac:dyDescent="0.35">
      <c r="A9" s="39" t="s">
        <v>74</v>
      </c>
      <c r="B9" s="13">
        <v>36140.25</v>
      </c>
      <c r="C9" s="13">
        <v>50596.35</v>
      </c>
      <c r="D9" s="13" t="s">
        <v>47</v>
      </c>
      <c r="E9" s="13" t="s">
        <v>47</v>
      </c>
      <c r="F9" s="13" t="s">
        <v>47</v>
      </c>
    </row>
  </sheetData>
  <mergeCells count="7">
    <mergeCell ref="E1:F1"/>
    <mergeCell ref="E2:F2"/>
    <mergeCell ref="A4:F4"/>
    <mergeCell ref="C5:F5"/>
    <mergeCell ref="A5:A6"/>
    <mergeCell ref="A3:F3"/>
    <mergeCell ref="B5:B6"/>
  </mergeCells>
  <pageMargins left="0.11811023622047245" right="0.11811023622047245" top="0.59055118110236227" bottom="0.78740157480314965" header="0.11811023622047245" footer="0.11811023622047245"/>
  <pageSetup paperSize="9" scale="84" orientation="portrait" r:id="rId1"/>
  <headerFooter>
    <oddHeader>&amp;C4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Тарифы АПП</vt:lpstr>
      <vt:lpstr> Исслед_</vt:lpstr>
      <vt:lpstr>отд.тарифы</vt:lpstr>
      <vt:lpstr>' Исслед_'!Заголовки_для_печати</vt:lpstr>
      <vt:lpstr>'Тарифы АПП'!Заголовки_для_печати</vt:lpstr>
      <vt:lpstr>' Исслед_'!Область_печати</vt:lpstr>
      <vt:lpstr>отд.тарифы!Область_печати</vt:lpstr>
      <vt:lpstr>'Тарифы АПП'!Область_печати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2017-12-22T01:31:56Z</cp:lastPrinted>
  <dcterms:created xsi:type="dcterms:W3CDTF">2014-12-25T05:40:01Z</dcterms:created>
  <dcterms:modified xsi:type="dcterms:W3CDTF">2018-06-26T04:49:51Z</dcterms:modified>
</cp:coreProperties>
</file>